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view" sheetId="1" state="visible" r:id="rId1"/>
    <sheet xmlns:r="http://schemas.openxmlformats.org/officeDocument/2006/relationships" name="Market Data" sheetId="2" state="visible" r:id="rId2"/>
    <sheet xmlns:r="http://schemas.openxmlformats.org/officeDocument/2006/relationships" name="Bootstrap" sheetId="3" state="visible" r:id="rId3"/>
    <sheet xmlns:r="http://schemas.openxmlformats.org/officeDocument/2006/relationships" name="Answer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5">
    <numFmt numFmtId="164" formatCode="0.0"/>
    <numFmt numFmtId="165" formatCode="0.0000%"/>
    <numFmt numFmtId="166" formatCode="#,##0.0000"/>
    <numFmt numFmtId="167" formatCode="0.0000;-0.0000;0.0000"/>
    <numFmt numFmtId="168" formatCode="0.000000"/>
  </numFmts>
  <fonts count="21">
    <font>
      <name val="Calibri"/>
      <family val="2"/>
      <color theme="1"/>
      <sz val="11"/>
      <scheme val="minor"/>
    </font>
    <font>
      <name val="Arial"/>
      <b val="1"/>
      <color rgb="00C0972F"/>
      <sz val="10"/>
    </font>
    <font>
      <name val="Arial"/>
      <b val="1"/>
      <color rgb="00123157"/>
      <sz val="18"/>
    </font>
    <font>
      <name val="Arial"/>
      <i val="1"/>
      <color rgb="00586982"/>
      <sz val="10.5"/>
    </font>
    <font>
      <name val="Arial"/>
      <b val="1"/>
      <color rgb="00FFFFFF"/>
      <sz val="12"/>
    </font>
    <font>
      <name val="Arial"/>
      <b val="1"/>
      <color rgb="00123157"/>
      <sz val="10.5"/>
    </font>
    <font>
      <name val="Arial"/>
      <b val="1"/>
      <color rgb="00123157"/>
      <sz val="11"/>
    </font>
    <font>
      <name val="Arial"/>
      <color rgb="0026344F"/>
      <sz val="11"/>
    </font>
    <font>
      <name val="Arial"/>
      <b val="1"/>
      <color rgb="00086EA2"/>
      <sz val="11"/>
      <u val="single"/>
    </font>
    <font>
      <name val="Arial"/>
      <b val="1"/>
      <color rgb="001B47C9"/>
      <sz val="11"/>
    </font>
    <font>
      <name val="Arial"/>
      <color rgb="00586982"/>
      <sz val="11"/>
    </font>
    <font>
      <name val="Arial"/>
      <b val="1"/>
      <color rgb="00B45309"/>
      <sz val="11"/>
    </font>
    <font>
      <name val="Arial"/>
      <b val="1"/>
      <color rgb="00000000"/>
      <sz val="11"/>
    </font>
    <font>
      <name val="Arial"/>
      <b val="1"/>
      <color rgb="000B7A3B"/>
      <sz val="11"/>
    </font>
    <font>
      <name val="Arial"/>
      <color rgb="0026344F"/>
      <sz val="10"/>
    </font>
    <font>
      <name val="Arial"/>
      <i val="1"/>
      <color rgb="00586982"/>
      <sz val="10"/>
    </font>
    <font>
      <name val="Arial"/>
      <color rgb="00000000"/>
      <sz val="11"/>
    </font>
    <font>
      <name val="Arial"/>
      <color rgb="000B7A3B"/>
      <sz val="11"/>
    </font>
    <font>
      <name val="Arial"/>
      <b val="1"/>
      <color rgb="00B45309"/>
      <sz val="10.5"/>
    </font>
    <font>
      <name val="Arial"/>
      <color rgb="00123157"/>
      <sz val="10"/>
    </font>
    <font>
      <name val="Arial"/>
      <color theme="1"/>
      <sz val="11"/>
    </font>
  </fonts>
  <fills count="8">
    <fill>
      <patternFill/>
    </fill>
    <fill>
      <patternFill patternType="gray125"/>
    </fill>
    <fill>
      <patternFill patternType="solid">
        <fgColor rgb="00123157"/>
      </patternFill>
    </fill>
    <fill>
      <patternFill patternType="solid">
        <fgColor rgb="00D9E5F2"/>
      </patternFill>
    </fill>
    <fill>
      <patternFill patternType="solid">
        <fgColor rgb="00FFF4CB"/>
      </patternFill>
    </fill>
    <fill>
      <patternFill patternType="solid">
        <fgColor rgb="00FFE0B2"/>
      </patternFill>
    </fill>
    <fill>
      <patternFill patternType="solid">
        <fgColor rgb="00E9F2FA"/>
      </patternFill>
    </fill>
    <fill>
      <patternFill patternType="solid">
        <fgColor rgb="00FFF7E6"/>
      </patternFill>
    </fill>
  </fills>
  <borders count="7">
    <border>
      <left/>
      <right/>
      <top/>
      <bottom/>
      <diagonal/>
    </border>
    <border>
      <bottom style="medium">
        <color rgb="00C0972F"/>
      </bottom>
    </border>
    <border>
      <left style="thin">
        <color rgb="00C9D6E5"/>
      </left>
      <right style="thin">
        <color rgb="00C9D6E5"/>
      </right>
      <top style="thin">
        <color rgb="00C9D6E5"/>
      </top>
      <bottom style="thin">
        <color rgb="00C9D6E5"/>
      </bottom>
    </border>
    <border>
      <left/>
      <right/>
      <top style="thin">
        <color rgb="00C9D6E5"/>
      </top>
      <bottom/>
      <diagonal/>
    </border>
    <border>
      <left/>
      <right style="thin">
        <color rgb="00C9D6E5"/>
      </right>
      <top style="thin">
        <color rgb="00C9D6E5"/>
      </top>
      <bottom/>
      <diagonal/>
    </border>
    <border>
      <left/>
      <right/>
      <top style="thin">
        <color rgb="00C9D6E5"/>
      </top>
      <bottom style="thin">
        <color rgb="00C9D6E5"/>
      </bottom>
      <diagonal/>
    </border>
    <border>
      <left/>
      <right style="thin">
        <color rgb="00C9D6E5"/>
      </right>
      <top style="thin">
        <color rgb="00C9D6E5"/>
      </top>
      <bottom style="thin">
        <color rgb="00C9D6E5"/>
      </bottom>
      <diagonal/>
    </border>
  </borders>
  <cellStyleXfs count="1">
    <xf numFmtId="0" fontId="0" fillId="0" borderId="0"/>
  </cellStyleXfs>
  <cellXfs count="48">
    <xf numFmtId="0" fontId="0" fillId="0" borderId="0" pivotButton="0" quotePrefix="0" xfId="0"/>
    <xf numFmtId="0" fontId="2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applyAlignment="1" pivotButton="0" quotePrefix="0" xfId="0">
      <alignment vertical="top" wrapText="1"/>
    </xf>
    <xf numFmtId="0" fontId="20" fillId="0" borderId="1" pivotButton="0" quotePrefix="0" xfId="0"/>
    <xf numFmtId="0" fontId="4" fillId="2" borderId="0" pivotButton="0" quotePrefix="0" xfId="0"/>
    <xf numFmtId="0" fontId="20" fillId="2" borderId="0" pivotButton="0" quotePrefix="0" xfId="0"/>
    <xf numFmtId="0" fontId="5" fillId="3" borderId="2" applyAlignment="1" pivotButton="0" quotePrefix="0" xfId="0">
      <alignment horizontal="center" vertical="center" wrapText="1"/>
    </xf>
    <xf numFmtId="0" fontId="20" fillId="0" borderId="5" pivotButton="0" quotePrefix="0" xfId="0"/>
    <xf numFmtId="0" fontId="20" fillId="0" borderId="6" pivotButton="0" quotePrefix="0" xfId="0"/>
    <xf numFmtId="0" fontId="6" fillId="0" borderId="2" pivotButton="0" quotePrefix="0" xfId="0"/>
    <xf numFmtId="0" fontId="7" fillId="0" borderId="0" applyAlignment="1" pivotButton="0" quotePrefix="0" xfId="0">
      <alignment vertical="center" wrapText="1"/>
    </xf>
    <xf numFmtId="0" fontId="8" fillId="0" borderId="2" pivotButton="0" quotePrefix="0" xfId="0"/>
    <xf numFmtId="0" fontId="9" fillId="4" borderId="2" pivotButton="0" quotePrefix="0" xfId="0"/>
    <xf numFmtId="0" fontId="10" fillId="0" borderId="0" pivotButton="0" quotePrefix="0" xfId="0"/>
    <xf numFmtId="0" fontId="11" fillId="5" borderId="2" pivotButton="0" quotePrefix="0" xfId="0"/>
    <xf numFmtId="0" fontId="12" fillId="0" borderId="2" pivotButton="0" quotePrefix="0" xfId="0"/>
    <xf numFmtId="0" fontId="13" fillId="0" borderId="2" pivotButton="0" quotePrefix="0" xfId="0"/>
    <xf numFmtId="0" fontId="12" fillId="6" borderId="2" pivotButton="0" quotePrefix="0" xfId="0"/>
    <xf numFmtId="0" fontId="14" fillId="0" borderId="0" applyAlignment="1" pivotButton="0" quotePrefix="0" xfId="0">
      <alignment vertical="top" wrapText="1"/>
    </xf>
    <xf numFmtId="0" fontId="15" fillId="0" borderId="0" applyAlignment="1" pivotButton="0" quotePrefix="0" xfId="0">
      <alignment vertical="top" wrapText="1"/>
    </xf>
    <xf numFmtId="0" fontId="7" fillId="0" borderId="2" applyAlignment="1" pivotButton="0" quotePrefix="0" xfId="0">
      <alignment vertical="center"/>
    </xf>
    <xf numFmtId="164" fontId="9" fillId="4" borderId="2" applyAlignment="1" pivotButton="0" quotePrefix="0" xfId="0">
      <alignment horizontal="right"/>
    </xf>
    <xf numFmtId="1" fontId="16" fillId="0" borderId="2" applyAlignment="1" pivotButton="0" quotePrefix="0" xfId="0">
      <alignment horizontal="center" vertical="center"/>
    </xf>
    <xf numFmtId="4" fontId="9" fillId="4" borderId="2" applyAlignment="1" pivotButton="0" quotePrefix="0" xfId="0">
      <alignment horizontal="right"/>
    </xf>
    <xf numFmtId="10" fontId="9" fillId="4" borderId="2" applyAlignment="1" pivotButton="0" quotePrefix="0" xfId="0">
      <alignment horizontal="right"/>
    </xf>
    <xf numFmtId="4" fontId="16" fillId="0" borderId="2" applyAlignment="1" pivotButton="0" quotePrefix="0" xfId="0">
      <alignment horizontal="right" vertical="center"/>
    </xf>
    <xf numFmtId="1" fontId="9" fillId="4" borderId="2" applyAlignment="1" pivotButton="0" quotePrefix="0" xfId="0">
      <alignment horizontal="right"/>
    </xf>
    <xf numFmtId="0" fontId="17" fillId="0" borderId="2" applyAlignment="1" pivotButton="0" quotePrefix="0" xfId="0">
      <alignment horizontal="left" vertical="center"/>
    </xf>
    <xf numFmtId="164" fontId="17" fillId="0" borderId="2" applyAlignment="1" pivotButton="0" quotePrefix="0" xfId="0">
      <alignment horizontal="center" vertical="center"/>
    </xf>
    <xf numFmtId="1" fontId="17" fillId="0" borderId="2" applyAlignment="1" pivotButton="0" quotePrefix="0" xfId="0">
      <alignment horizontal="center" vertical="center"/>
    </xf>
    <xf numFmtId="4" fontId="17" fillId="0" borderId="2" applyAlignment="1" pivotButton="0" quotePrefix="0" xfId="0">
      <alignment horizontal="right" vertical="center"/>
    </xf>
    <xf numFmtId="10" fontId="17" fillId="0" borderId="2" applyAlignment="1" pivotButton="0" quotePrefix="0" xfId="0">
      <alignment horizontal="right" vertical="center"/>
    </xf>
    <xf numFmtId="1" fontId="17" fillId="0" borderId="2" applyAlignment="1" pivotButton="0" quotePrefix="0" xfId="0">
      <alignment horizontal="right" vertical="center"/>
    </xf>
    <xf numFmtId="164" fontId="16" fillId="0" borderId="2" applyAlignment="1" pivotButton="0" quotePrefix="0" xfId="0">
      <alignment horizontal="center" vertical="center"/>
    </xf>
    <xf numFmtId="165" fontId="12" fillId="6" borderId="2" applyAlignment="1" pivotButton="0" quotePrefix="0" xfId="0">
      <alignment horizontal="right" vertical="center"/>
    </xf>
    <xf numFmtId="0" fontId="12" fillId="0" borderId="2" applyAlignment="1" pivotButton="0" quotePrefix="0" xfId="0">
      <alignment horizontal="center" vertical="center"/>
    </xf>
    <xf numFmtId="165" fontId="11" fillId="5" borderId="2" applyAlignment="1" pivotButton="0" quotePrefix="0" xfId="0">
      <alignment horizontal="right"/>
    </xf>
    <xf numFmtId="166" fontId="16" fillId="0" borderId="2" applyAlignment="1" pivotButton="0" quotePrefix="0" xfId="0">
      <alignment horizontal="right" vertical="center"/>
    </xf>
    <xf numFmtId="0" fontId="6" fillId="0" borderId="2" applyAlignment="1" pivotButton="0" quotePrefix="0" xfId="0">
      <alignment vertical="center"/>
    </xf>
    <xf numFmtId="167" fontId="12" fillId="6" borderId="2" applyAlignment="1" pivotButton="0" quotePrefix="0" xfId="0">
      <alignment horizontal="right" vertical="center"/>
    </xf>
    <xf numFmtId="0" fontId="18" fillId="7" borderId="0" pivotButton="0" quotePrefix="0" xfId="0"/>
    <xf numFmtId="165" fontId="16" fillId="0" borderId="2" applyAlignment="1" pivotButton="0" quotePrefix="0" xfId="0">
      <alignment horizontal="right" vertical="center"/>
    </xf>
    <xf numFmtId="165" fontId="17" fillId="0" borderId="2" applyAlignment="1" pivotButton="0" quotePrefix="0" xfId="0">
      <alignment horizontal="right" vertical="center"/>
    </xf>
    <xf numFmtId="168" fontId="16" fillId="0" borderId="2" applyAlignment="1" pivotButton="0" quotePrefix="0" xfId="0">
      <alignment horizontal="right" vertical="center"/>
    </xf>
    <xf numFmtId="0" fontId="12" fillId="6" borderId="2" applyAlignment="1" pivotButton="0" quotePrefix="0" xfId="0">
      <alignment horizontal="center" vertical="center"/>
    </xf>
    <xf numFmtId="0" fontId="19" fillId="0" borderId="0" applyAlignment="1" pivotButton="0" quotePrefix="0" xfId="0">
      <alignment vertical="top" wrapText="1"/>
    </xf>
  </cellXfs>
  <cellStyles count="1">
    <cellStyle name="Normal" xfId="0" builtinId="0" hidden="0"/>
  </cellStyles>
  <dxfs count="3">
    <dxf>
      <font>
        <b val="1"/>
        <color rgb="00155724"/>
      </font>
      <fill>
        <patternFill patternType="solid">
          <fgColor rgb="00D4EDDA"/>
        </patternFill>
      </fill>
    </dxf>
    <dxf>
      <font>
        <b val="1"/>
        <color rgb="00B45309"/>
      </font>
      <fill>
        <patternFill patternType="solid">
          <fgColor rgb="00FFE0B2"/>
        </patternFill>
      </fill>
    </dxf>
    <dxf>
      <font>
        <b val="1"/>
        <color rgb="008E2130"/>
      </font>
      <fill>
        <patternFill patternType="solid">
          <fgColor rgb="00F8D7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Bootstrapped zero curve</a:t>
            </a:r>
          </a:p>
        </rich>
      </tx>
    </title>
    <plotArea>
      <lineChart>
        <grouping val="standard"/>
        <ser>
          <idx val="0"/>
          <order val="0"/>
          <tx>
            <strRef>
              <f>'Bootstrap'!C16</f>
            </strRef>
          </tx>
          <spPr>
            <a:ln xmlns:a="http://schemas.openxmlformats.org/drawingml/2006/main" w="28000">
              <a:solidFill>
                <a:srgbClr val="123157"/>
              </a:solidFill>
              <a:prstDash val="solid"/>
            </a:ln>
          </spPr>
          <marker>
            <symbol val="circle"/>
            <size val="6"/>
            <spPr>
              <a:solidFill xmlns:a="http://schemas.openxmlformats.org/drawingml/2006/main">
                <a:srgbClr val="123157"/>
              </a:solidFill>
              <a:ln xmlns:a="http://schemas.openxmlformats.org/drawingml/2006/main">
                <a:solidFill>
                  <a:srgbClr val="123157"/>
                </a:solidFill>
                <a:prstDash val="solid"/>
              </a:ln>
            </spPr>
          </marker>
          <cat>
            <numRef>
              <f>'Bootstrap'!$B$17:$B$22</f>
            </numRef>
          </cat>
          <val>
            <numRef>
              <f>'Bootstrap'!$C$17:$C$22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Maturity (years)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Rate</a:t>
                </a:r>
              </a:p>
            </rich>
          </tx>
        </title>
        <numFmt formatCode="0.0%" sourceLinked="0"/>
        <majorTickMark val="none"/>
        <minorTickMark val="none"/>
        <crossAx val="10"/>
      </valAx>
    </plotArea>
    <legend>
      <legendPos val="b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9</col>
      <colOff>0</colOff>
      <row>5</row>
      <rowOff>0</rowOff>
    </from>
    <ext cx="5040000" cy="252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arket Data'!A1" TargetMode="External" Id="rId1"/><Relationship Type="http://schemas.openxmlformats.org/officeDocument/2006/relationships/hyperlink" Target="#'Bootstrap'!A1" TargetMode="External" Id="rId2"/><Relationship Type="http://schemas.openxmlformats.org/officeDocument/2006/relationships/hyperlink" Target="#'Answers'!A1" TargetMode="External" Id="rId3"/></Relationships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23157"/>
    <outlinePr summaryBelow="1" summaryRight="1"/>
    <pageSetUpPr fitToPage="1"/>
  </sheetPr>
  <dimension ref="A1:G22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30" customWidth="1" min="2" max="2"/>
    <col width="16" customWidth="1" min="3" max="3"/>
    <col width="16" customWidth="1" min="4" max="4"/>
    <col width="16" customWidth="1" min="5" max="5"/>
    <col width="16" customWidth="1" min="6" max="6"/>
    <col width="30" customWidth="1" min="7" max="7"/>
  </cols>
  <sheetData>
    <row r="1">
      <c r="A1" s="1" t="n"/>
      <c r="B1" s="2" t="inlineStr">
        <is>
          <t>THE MOUNTAIN PATH ACADEMY</t>
        </is>
      </c>
      <c r="C1" s="1" t="n"/>
      <c r="D1" s="1" t="n"/>
      <c r="E1" s="1" t="n"/>
      <c r="F1" s="1" t="n"/>
      <c r="G1" s="1" t="n"/>
    </row>
    <row r="2">
      <c r="A2" s="1" t="n"/>
      <c r="B2" s="3" t="inlineStr">
        <is>
          <t>Bootstrapping Practice Workbook</t>
        </is>
      </c>
      <c r="C2" s="1" t="n"/>
      <c r="D2" s="1" t="n"/>
      <c r="E2" s="1" t="n"/>
      <c r="F2" s="1" t="n"/>
      <c r="G2" s="1" t="n"/>
    </row>
    <row r="3" ht="30" customHeight="1">
      <c r="A3" s="1" t="n"/>
      <c r="B3" s="4" t="inlineStr">
        <is>
          <t>Six government securities with semi-annual coupons. Build the zero-coupon (spot) curve one bond at a time using Excel's Goal Seek. Illustrative data.</t>
        </is>
      </c>
      <c r="C3" s="1" t="n"/>
      <c r="D3" s="1" t="n"/>
      <c r="E3" s="1" t="n"/>
      <c r="F3" s="1" t="n"/>
      <c r="G3" s="1" t="n"/>
    </row>
    <row r="4">
      <c r="A4" s="1" t="n"/>
      <c r="B4" s="5" t="n"/>
      <c r="C4" s="5" t="n"/>
      <c r="D4" s="5" t="n"/>
      <c r="E4" s="5" t="n"/>
      <c r="F4" s="5" t="n"/>
      <c r="G4" s="5" t="n"/>
    </row>
    <row r="5">
      <c r="A5" s="1" t="n"/>
      <c r="B5" s="1" t="n"/>
      <c r="C5" s="1" t="n"/>
      <c r="D5" s="1" t="n"/>
      <c r="E5" s="1" t="n"/>
      <c r="F5" s="1" t="n"/>
      <c r="G5" s="1" t="n"/>
    </row>
    <row r="6" ht="22" customHeight="1">
      <c r="A6" s="1" t="n"/>
      <c r="B6" s="6" t="inlineStr">
        <is>
          <t>YOUR TASKS</t>
        </is>
      </c>
      <c r="C6" s="7" t="n"/>
      <c r="D6" s="7" t="n"/>
      <c r="E6" s="7" t="n"/>
      <c r="F6" s="7" t="n"/>
      <c r="G6" s="7" t="n"/>
    </row>
    <row r="7" ht="34" customHeight="1">
      <c r="A7" s="1" t="n"/>
      <c r="B7" s="8" t="inlineStr">
        <is>
          <t>Task</t>
        </is>
      </c>
      <c r="C7" s="8" t="inlineStr">
        <is>
          <t>What to do</t>
        </is>
      </c>
      <c r="D7" s="9" t="n"/>
      <c r="E7" s="9" t="n"/>
      <c r="F7" s="10" t="n"/>
      <c r="G7" s="8" t="inlineStr">
        <is>
          <t>Sheet</t>
        </is>
      </c>
    </row>
    <row r="8" ht="24" customHeight="1">
      <c r="A8" s="1" t="n"/>
      <c r="B8" s="11" t="inlineStr">
        <is>
          <t>Step 1</t>
        </is>
      </c>
      <c r="C8" s="12" t="inlineStr">
        <is>
          <t>Look at the six government securities and their cash flows</t>
        </is>
      </c>
      <c r="D8" s="1" t="n"/>
      <c r="E8" s="1" t="n"/>
      <c r="F8" s="1" t="n"/>
      <c r="G8" s="13" t="inlineStr">
        <is>
          <t>Market Data</t>
        </is>
      </c>
    </row>
    <row r="9" ht="24" customHeight="1">
      <c r="A9" s="1" t="n"/>
      <c r="B9" s="11" t="inlineStr">
        <is>
          <t>Step 2</t>
        </is>
      </c>
      <c r="C9" s="12" t="inlineStr">
        <is>
          <t>For each bond, let Goal Seek find the one unknown spot rate so that PV = price</t>
        </is>
      </c>
      <c r="D9" s="1" t="n"/>
      <c r="E9" s="1" t="n"/>
      <c r="F9" s="1" t="n"/>
      <c r="G9" s="13" t="inlineStr">
        <is>
          <t>Bootstrap</t>
        </is>
      </c>
    </row>
    <row r="10" ht="24" customHeight="1">
      <c r="A10" s="1" t="n"/>
      <c r="B10" s="11" t="inlineStr">
        <is>
          <t>Step 3</t>
        </is>
      </c>
      <c r="C10" s="12" t="inlineStr">
        <is>
          <t>Check your spot rates and discount factors against the answer key</t>
        </is>
      </c>
      <c r="D10" s="1" t="n"/>
      <c r="E10" s="1" t="n"/>
      <c r="F10" s="1" t="n"/>
      <c r="G10" s="13" t="inlineStr">
        <is>
          <t>Answers</t>
        </is>
      </c>
    </row>
    <row r="11">
      <c r="A11" s="1" t="n"/>
      <c r="B11" s="1" t="n"/>
      <c r="C11" s="1" t="n"/>
      <c r="D11" s="1" t="n"/>
      <c r="E11" s="1" t="n"/>
      <c r="F11" s="1" t="n"/>
      <c r="G11" s="1" t="n"/>
    </row>
    <row r="12" ht="22" customHeight="1">
      <c r="A12" s="1" t="n"/>
      <c r="B12" s="6" t="inlineStr">
        <is>
          <t>COLOUR CODE</t>
        </is>
      </c>
      <c r="C12" s="7" t="n"/>
      <c r="D12" s="7" t="n"/>
      <c r="E12" s="7" t="n"/>
      <c r="F12" s="7" t="n"/>
      <c r="G12" s="7" t="n"/>
    </row>
    <row r="13">
      <c r="A13" s="1" t="n"/>
      <c r="B13" s="14" t="inlineStr">
        <is>
          <t>Input — change me</t>
        </is>
      </c>
      <c r="C13" s="15" t="inlineStr">
        <is>
          <t>Yellow cells with blue numbers</t>
        </is>
      </c>
      <c r="D13" s="1" t="n"/>
      <c r="E13" s="1" t="n"/>
      <c r="F13" s="1" t="n"/>
      <c r="G13" s="1" t="n"/>
    </row>
    <row r="14">
      <c r="A14" s="1" t="n"/>
      <c r="B14" s="16" t="inlineStr">
        <is>
          <t>Goal Seek cell</t>
        </is>
      </c>
      <c r="C14" s="15" t="inlineStr">
        <is>
          <t>Orange cells: let Goal Seek change these</t>
        </is>
      </c>
      <c r="D14" s="1" t="n"/>
      <c r="E14" s="1" t="n"/>
      <c r="F14" s="1" t="n"/>
      <c r="G14" s="1" t="n"/>
    </row>
    <row r="15">
      <c r="A15" s="1" t="n"/>
      <c r="B15" s="17" t="inlineStr">
        <is>
          <t>Formula</t>
        </is>
      </c>
      <c r="C15" s="15" t="inlineStr">
        <is>
          <t>Black numbers, calculated</t>
        </is>
      </c>
      <c r="D15" s="1" t="n"/>
      <c r="E15" s="1" t="n"/>
      <c r="F15" s="1" t="n"/>
      <c r="G15" s="1" t="n"/>
    </row>
    <row r="16">
      <c r="A16" s="1" t="n"/>
      <c r="B16" s="18" t="inlineStr">
        <is>
          <t>Link to another sheet</t>
        </is>
      </c>
      <c r="C16" s="15" t="inlineStr">
        <is>
          <t>Green numbers</t>
        </is>
      </c>
      <c r="D16" s="1" t="n"/>
      <c r="E16" s="1" t="n"/>
      <c r="F16" s="1" t="n"/>
      <c r="G16" s="1" t="n"/>
    </row>
    <row r="17">
      <c r="A17" s="1" t="n"/>
      <c r="B17" s="19" t="inlineStr">
        <is>
          <t>Key result</t>
        </is>
      </c>
      <c r="C17" s="15" t="inlineStr">
        <is>
          <t>Light-blue cells</t>
        </is>
      </c>
      <c r="D17" s="1" t="n"/>
      <c r="E17" s="1" t="n"/>
      <c r="F17" s="1" t="n"/>
      <c r="G17" s="1" t="n"/>
    </row>
    <row r="18">
      <c r="A18" s="1" t="n"/>
      <c r="B18" s="1" t="n"/>
      <c r="C18" s="1" t="n"/>
      <c r="D18" s="1" t="n"/>
      <c r="E18" s="1" t="n"/>
      <c r="F18" s="1" t="n"/>
      <c r="G18" s="1" t="n"/>
    </row>
    <row r="19" ht="22" customHeight="1">
      <c r="A19" s="1" t="n"/>
      <c r="B19" s="6" t="inlineStr">
        <is>
          <t>HOW TO RUN GOAL SEEK</t>
        </is>
      </c>
      <c r="C19" s="7" t="n"/>
      <c r="D19" s="7" t="n"/>
      <c r="E19" s="7" t="n"/>
      <c r="F19" s="7" t="n"/>
      <c r="G19" s="7" t="n"/>
    </row>
    <row r="20" ht="44" customHeight="1">
      <c r="A20" s="1" t="n"/>
      <c r="B20" s="20" t="inlineStr">
        <is>
          <t>Data → What-If Analysis → Goal Seek.  Set cell: the "Difference" cell.  To value: 0.  By changing cell: the orange rate cell.  Solve the bonds in order (Bond 1 first), because each bond uses the rates found before it.</t>
        </is>
      </c>
      <c r="C20" s="1" t="n"/>
      <c r="D20" s="1" t="n"/>
      <c r="E20" s="1" t="n"/>
      <c r="F20" s="1" t="n"/>
      <c r="G20" s="1" t="n"/>
    </row>
    <row r="21">
      <c r="A21" s="1" t="n"/>
      <c r="B21" s="1" t="n"/>
      <c r="C21" s="1" t="n"/>
      <c r="D21" s="1" t="n"/>
      <c r="E21" s="1" t="n"/>
      <c r="F21" s="1" t="n"/>
      <c r="G21" s="1" t="n"/>
    </row>
    <row r="22" ht="44" customHeight="1">
      <c r="A22" s="1" t="n"/>
      <c r="B22" s="21" t="inlineStr">
        <is>
          <t>The idea: a coupon bond is a bundle of zero-coupon payments. Price = Σ cash flow ÷ (1 + spot/2)^k. The earlier spot rates are already known, so each bond leaves only one unknown rate for Goal Seek to find. Rates are annual rates with semi-annual compounding.</t>
        </is>
      </c>
      <c r="C22" s="1" t="n"/>
      <c r="D22" s="1" t="n"/>
      <c r="E22" s="1" t="n"/>
      <c r="F22" s="1" t="n"/>
      <c r="G22" s="1" t="n"/>
    </row>
  </sheetData>
  <mergeCells count="12">
    <mergeCell ref="B3:G3"/>
    <mergeCell ref="C16:E16"/>
    <mergeCell ref="C9:F9"/>
    <mergeCell ref="B20:G20"/>
    <mergeCell ref="C14:E14"/>
    <mergeCell ref="C13:E13"/>
    <mergeCell ref="C8:F8"/>
    <mergeCell ref="B22:G22"/>
    <mergeCell ref="C7:F7"/>
    <mergeCell ref="C17:E17"/>
    <mergeCell ref="C10:F10"/>
    <mergeCell ref="C15:E15"/>
  </mergeCells>
  <hyperlinks>
    <hyperlink xmlns:r="http://schemas.openxmlformats.org/officeDocument/2006/relationships" ref="G8" r:id="rId1"/>
    <hyperlink xmlns:r="http://schemas.openxmlformats.org/officeDocument/2006/relationships" ref="G9" r:id="rId2"/>
    <hyperlink xmlns:r="http://schemas.openxmlformats.org/officeDocument/2006/relationships" ref="G10" r:id="rId3"/>
  </hyperlinks>
  <pageMargins left="0.75" right="0.75" top="1" bottom="1" header="0.5" footer="0.5"/>
  <pageSetup orientation="landscape" fitToHeight="0" fitToWidth="1"/>
  <headerFooter>
    <oddHeader/>
    <oddFooter>&amp;C&amp;8 The Mountain Path Academy · https://themountainpathacademy.com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tabColor rgb="00123157"/>
    <outlinePr summaryBelow="1" summaryRight="1"/>
    <pageSetUpPr fitToPage="1"/>
  </sheetPr>
  <dimension ref="A1:H13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22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</cols>
  <sheetData>
    <row r="1">
      <c r="A1" s="1" t="n"/>
      <c r="B1" s="2" t="inlineStr">
        <is>
          <t>THE MOUNTAIN PATH ACADEMY</t>
        </is>
      </c>
      <c r="C1" s="1" t="n"/>
      <c r="D1" s="1" t="n"/>
      <c r="E1" s="1" t="n"/>
      <c r="F1" s="1" t="n"/>
      <c r="G1" s="1" t="n"/>
      <c r="H1" s="1" t="n"/>
    </row>
    <row r="2">
      <c r="A2" s="1" t="n"/>
      <c r="B2" s="3" t="inlineStr">
        <is>
          <t>Market Data</t>
        </is>
      </c>
      <c r="C2" s="1" t="n"/>
      <c r="D2" s="1" t="n"/>
      <c r="E2" s="1" t="n"/>
      <c r="F2" s="1" t="n"/>
      <c r="G2" s="1" t="n"/>
      <c r="H2" s="1" t="n"/>
    </row>
    <row r="3" ht="30" customHeight="1">
      <c r="A3" s="1" t="n"/>
      <c r="B3" s="4" t="inlineStr">
        <is>
          <t>Inputs for every question. Change a yellow cell and all answers update.</t>
        </is>
      </c>
      <c r="C3" s="1" t="n"/>
      <c r="D3" s="1" t="n"/>
      <c r="E3" s="1" t="n"/>
      <c r="F3" s="1" t="n"/>
      <c r="G3" s="1" t="n"/>
      <c r="H3" s="1" t="n"/>
    </row>
    <row r="4">
      <c r="A4" s="1" t="n"/>
      <c r="B4" s="5" t="n"/>
      <c r="C4" s="5" t="n"/>
      <c r="D4" s="5" t="n"/>
      <c r="E4" s="5" t="n"/>
      <c r="F4" s="5" t="n"/>
      <c r="G4" s="5" t="n"/>
      <c r="H4" s="5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</row>
    <row r="6" ht="22" customHeight="1">
      <c r="A6" s="1" t="n"/>
      <c r="B6" s="6" t="inlineStr">
        <is>
          <t>GOVERNMENT SECURITIES (all coupon bonds pay semi-annually)</t>
        </is>
      </c>
      <c r="C6" s="7" t="n"/>
      <c r="D6" s="7" t="n"/>
      <c r="E6" s="7" t="n"/>
      <c r="F6" s="7" t="n"/>
      <c r="G6" s="7" t="n"/>
      <c r="H6" s="7" t="n"/>
    </row>
    <row r="7" ht="34" customHeight="1">
      <c r="A7" s="1" t="n"/>
      <c r="B7" s="8" t="inlineStr">
        <is>
          <t>Security</t>
        </is>
      </c>
      <c r="C7" s="8" t="inlineStr">
        <is>
          <t>Maturity (years)</t>
        </is>
      </c>
      <c r="D7" s="8" t="inlineStr">
        <is>
          <t>Half-years n</t>
        </is>
      </c>
      <c r="E7" s="8" t="inlineStr">
        <is>
          <t>Price</t>
        </is>
      </c>
      <c r="F7" s="8" t="inlineStr">
        <is>
          <t>Coupon (annual)</t>
        </is>
      </c>
      <c r="G7" s="8" t="inlineStr">
        <is>
          <t>Coupon per half-year</t>
        </is>
      </c>
      <c r="H7" s="8" t="inlineStr">
        <is>
          <t>Face value</t>
        </is>
      </c>
    </row>
    <row r="8">
      <c r="A8" s="1" t="n"/>
      <c r="B8" s="22" t="inlineStr">
        <is>
          <t>T-Bill</t>
        </is>
      </c>
      <c r="C8" s="23" t="n">
        <v>0.5</v>
      </c>
      <c r="D8" s="24">
        <f>C8*2</f>
        <v/>
      </c>
      <c r="E8" s="25" t="n">
        <v>97.25</v>
      </c>
      <c r="F8" s="26" t="n">
        <v>0</v>
      </c>
      <c r="G8" s="27">
        <f>H8*F8/2</f>
        <v/>
      </c>
      <c r="H8" s="28" t="n">
        <v>100</v>
      </c>
    </row>
    <row r="9">
      <c r="A9" s="1" t="n"/>
      <c r="B9" s="22" t="inlineStr">
        <is>
          <t>T-Bill</t>
        </is>
      </c>
      <c r="C9" s="23" t="n">
        <v>1</v>
      </c>
      <c r="D9" s="24">
        <f>C9*2</f>
        <v/>
      </c>
      <c r="E9" s="25" t="n">
        <v>94.5</v>
      </c>
      <c r="F9" s="26" t="n">
        <v>0</v>
      </c>
      <c r="G9" s="27">
        <f>H9*F9/2</f>
        <v/>
      </c>
      <c r="H9" s="28" t="n">
        <v>100</v>
      </c>
    </row>
    <row r="10">
      <c r="A10" s="1" t="n"/>
      <c r="B10" s="22" t="inlineStr">
        <is>
          <t>G-Sec</t>
        </is>
      </c>
      <c r="C10" s="23" t="n">
        <v>1.5</v>
      </c>
      <c r="D10" s="24">
        <f>C10*2</f>
        <v/>
      </c>
      <c r="E10" s="25" t="n">
        <v>101.2</v>
      </c>
      <c r="F10" s="26" t="n">
        <v>0.075</v>
      </c>
      <c r="G10" s="27">
        <f>H10*F10/2</f>
        <v/>
      </c>
      <c r="H10" s="28" t="n">
        <v>100</v>
      </c>
    </row>
    <row r="11">
      <c r="A11" s="1" t="n"/>
      <c r="B11" s="22" t="inlineStr">
        <is>
          <t>G-Sec</t>
        </is>
      </c>
      <c r="C11" s="23" t="n">
        <v>2</v>
      </c>
      <c r="D11" s="24">
        <f>C11*2</f>
        <v/>
      </c>
      <c r="E11" s="25" t="n">
        <v>102.8</v>
      </c>
      <c r="F11" s="26" t="n">
        <v>0.08</v>
      </c>
      <c r="G11" s="27">
        <f>H11*F11/2</f>
        <v/>
      </c>
      <c r="H11" s="28" t="n">
        <v>100</v>
      </c>
    </row>
    <row r="12">
      <c r="A12" s="1" t="n"/>
      <c r="B12" s="22" t="inlineStr">
        <is>
          <t>G-Sec</t>
        </is>
      </c>
      <c r="C12" s="23" t="n">
        <v>2.5</v>
      </c>
      <c r="D12" s="24">
        <f>C12*2</f>
        <v/>
      </c>
      <c r="E12" s="25" t="n">
        <v>103.5</v>
      </c>
      <c r="F12" s="26" t="n">
        <v>0.08500000000000001</v>
      </c>
      <c r="G12" s="27">
        <f>H12*F12/2</f>
        <v/>
      </c>
      <c r="H12" s="28" t="n">
        <v>100</v>
      </c>
    </row>
    <row r="13">
      <c r="A13" s="1" t="n"/>
      <c r="B13" s="22" t="inlineStr">
        <is>
          <t>G-Sec</t>
        </is>
      </c>
      <c r="C13" s="23" t="n">
        <v>3</v>
      </c>
      <c r="D13" s="24">
        <f>C13*2</f>
        <v/>
      </c>
      <c r="E13" s="25" t="n">
        <v>104.8</v>
      </c>
      <c r="F13" s="26" t="n">
        <v>0.09</v>
      </c>
      <c r="G13" s="27">
        <f>H13*F13/2</f>
        <v/>
      </c>
      <c r="H13" s="28" t="n">
        <v>100</v>
      </c>
    </row>
  </sheetData>
  <mergeCells count="1">
    <mergeCell ref="B3:H3"/>
  </mergeCells>
  <pageMargins left="0.75" right="0.75" top="1" bottom="1" header="0.5" footer="0.5"/>
  <pageSetup orientation="landscape" fitToHeight="0" fitToWidth="1"/>
  <headerFooter>
    <oddHeader/>
    <oddFooter>&amp;C&amp;8 The Mountain Path Academy · https://themountainpathacademy.com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tabColor rgb="00123157"/>
    <outlinePr summaryBelow="1" summaryRight="1"/>
    <pageSetUpPr fitToPage="1"/>
  </sheetPr>
  <dimension ref="A1:H8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22" customWidth="1" min="6" max="6"/>
    <col width="18" customWidth="1" min="7" max="7"/>
    <col width="14" customWidth="1" min="8" max="8"/>
  </cols>
  <sheetData>
    <row r="1">
      <c r="A1" s="1" t="n"/>
      <c r="B1" s="2" t="inlineStr">
        <is>
          <t>THE MOUNTAIN PATH ACADEMY</t>
        </is>
      </c>
      <c r="C1" s="1" t="n"/>
      <c r="D1" s="1" t="n"/>
      <c r="E1" s="1" t="n"/>
      <c r="F1" s="1" t="n"/>
      <c r="G1" s="1" t="n"/>
      <c r="H1" s="1" t="n"/>
    </row>
    <row r="2">
      <c r="A2" s="1" t="n"/>
      <c r="B2" s="3" t="inlineStr">
        <is>
          <t>Bootstrap the zero curve with Goal Seek</t>
        </is>
      </c>
      <c r="C2" s="1" t="n"/>
      <c r="D2" s="1" t="n"/>
      <c r="E2" s="1" t="n"/>
      <c r="F2" s="1" t="n"/>
      <c r="G2" s="1" t="n"/>
      <c r="H2" s="1" t="n"/>
    </row>
    <row r="3" ht="30" customHeight="1">
      <c r="A3" s="1" t="n"/>
      <c r="B3" s="4" t="inlineStr">
        <is>
          <t>For each bond: price = PV of its cash flows. Earlier rates are already known; Goal Seek finds the last one.</t>
        </is>
      </c>
      <c r="C3" s="1" t="n"/>
      <c r="D3" s="1" t="n"/>
      <c r="E3" s="1" t="n"/>
      <c r="F3" s="1" t="n"/>
      <c r="G3" s="1" t="n"/>
      <c r="H3" s="1" t="n"/>
    </row>
    <row r="4">
      <c r="A4" s="1" t="n"/>
      <c r="B4" s="5" t="n"/>
      <c r="C4" s="5" t="n"/>
      <c r="D4" s="5" t="n"/>
      <c r="E4" s="5" t="n"/>
      <c r="F4" s="5" t="n"/>
      <c r="G4" s="5" t="n"/>
      <c r="H4" s="5" t="n"/>
    </row>
    <row r="5">
      <c r="A5" s="1" t="n"/>
      <c r="B5" s="1" t="n"/>
      <c r="C5" s="1" t="n"/>
      <c r="D5" s="1" t="n"/>
      <c r="E5" s="1" t="n"/>
      <c r="F5" s="1" t="n"/>
      <c r="G5" s="1" t="n"/>
      <c r="H5" s="1" t="n"/>
    </row>
    <row r="6" ht="22" customHeight="1">
      <c r="A6" s="1" t="n"/>
      <c r="B6" s="6" t="inlineStr">
        <is>
          <t>MARKET DATA (linked from the Market Data sheet; change values there)</t>
        </is>
      </c>
      <c r="C6" s="7" t="n"/>
      <c r="D6" s="7" t="n"/>
      <c r="E6" s="7" t="n"/>
      <c r="F6" s="7" t="n"/>
      <c r="G6" s="7" t="n"/>
      <c r="H6" s="7" t="n"/>
    </row>
    <row r="7" ht="34" customHeight="1">
      <c r="A7" s="1" t="n"/>
      <c r="B7" s="8" t="inlineStr">
        <is>
          <t>Security</t>
        </is>
      </c>
      <c r="C7" s="8" t="inlineStr">
        <is>
          <t>Maturity (years)</t>
        </is>
      </c>
      <c r="D7" s="8" t="inlineStr">
        <is>
          <t>Half-years n</t>
        </is>
      </c>
      <c r="E7" s="8" t="inlineStr">
        <is>
          <t>Price</t>
        </is>
      </c>
      <c r="F7" s="8" t="inlineStr">
        <is>
          <t>Coupon (annual)</t>
        </is>
      </c>
      <c r="G7" s="8" t="inlineStr">
        <is>
          <t>Coupon per half-year</t>
        </is>
      </c>
      <c r="H7" s="8" t="inlineStr">
        <is>
          <t>Face value</t>
        </is>
      </c>
    </row>
    <row r="8">
      <c r="A8" s="1" t="n"/>
      <c r="B8" s="29">
        <f>'Market Data'!B8</f>
        <v/>
      </c>
      <c r="C8" s="30">
        <f>'Market Data'!C8</f>
        <v/>
      </c>
      <c r="D8" s="31">
        <f>'Market Data'!D8</f>
        <v/>
      </c>
      <c r="E8" s="32">
        <f>'Market Data'!E8</f>
        <v/>
      </c>
      <c r="F8" s="33">
        <f>'Market Data'!F8</f>
        <v/>
      </c>
      <c r="G8" s="32">
        <f>'Market Data'!G8</f>
        <v/>
      </c>
      <c r="H8" s="34">
        <f>'Market Data'!H8</f>
        <v/>
      </c>
    </row>
    <row r="9">
      <c r="A9" s="1" t="n"/>
      <c r="B9" s="29">
        <f>'Market Data'!B9</f>
        <v/>
      </c>
      <c r="C9" s="30">
        <f>'Market Data'!C9</f>
        <v/>
      </c>
      <c r="D9" s="31">
        <f>'Market Data'!D9</f>
        <v/>
      </c>
      <c r="E9" s="32">
        <f>'Market Data'!E9</f>
        <v/>
      </c>
      <c r="F9" s="33">
        <f>'Market Data'!F9</f>
        <v/>
      </c>
      <c r="G9" s="32">
        <f>'Market Data'!G9</f>
        <v/>
      </c>
      <c r="H9" s="34">
        <f>'Market Data'!H9</f>
        <v/>
      </c>
    </row>
    <row r="10">
      <c r="A10" s="1" t="n"/>
      <c r="B10" s="29">
        <f>'Market Data'!B10</f>
        <v/>
      </c>
      <c r="C10" s="30">
        <f>'Market Data'!C10</f>
        <v/>
      </c>
      <c r="D10" s="31">
        <f>'Market Data'!D10</f>
        <v/>
      </c>
      <c r="E10" s="32">
        <f>'Market Data'!E10</f>
        <v/>
      </c>
      <c r="F10" s="33">
        <f>'Market Data'!F10</f>
        <v/>
      </c>
      <c r="G10" s="32">
        <f>'Market Data'!G10</f>
        <v/>
      </c>
      <c r="H10" s="34">
        <f>'Market Data'!H10</f>
        <v/>
      </c>
    </row>
    <row r="11">
      <c r="A11" s="1" t="n"/>
      <c r="B11" s="29">
        <f>'Market Data'!B11</f>
        <v/>
      </c>
      <c r="C11" s="30">
        <f>'Market Data'!C11</f>
        <v/>
      </c>
      <c r="D11" s="31">
        <f>'Market Data'!D11</f>
        <v/>
      </c>
      <c r="E11" s="32">
        <f>'Market Data'!E11</f>
        <v/>
      </c>
      <c r="F11" s="33">
        <f>'Market Data'!F11</f>
        <v/>
      </c>
      <c r="G11" s="32">
        <f>'Market Data'!G11</f>
        <v/>
      </c>
      <c r="H11" s="34">
        <f>'Market Data'!H11</f>
        <v/>
      </c>
    </row>
    <row r="12">
      <c r="A12" s="1" t="n"/>
      <c r="B12" s="29">
        <f>'Market Data'!B12</f>
        <v/>
      </c>
      <c r="C12" s="30">
        <f>'Market Data'!C12</f>
        <v/>
      </c>
      <c r="D12" s="31">
        <f>'Market Data'!D12</f>
        <v/>
      </c>
      <c r="E12" s="32">
        <f>'Market Data'!E12</f>
        <v/>
      </c>
      <c r="F12" s="33">
        <f>'Market Data'!F12</f>
        <v/>
      </c>
      <c r="G12" s="32">
        <f>'Market Data'!G12</f>
        <v/>
      </c>
      <c r="H12" s="34">
        <f>'Market Data'!H12</f>
        <v/>
      </c>
    </row>
    <row r="13">
      <c r="A13" s="1" t="n"/>
      <c r="B13" s="29">
        <f>'Market Data'!B13</f>
        <v/>
      </c>
      <c r="C13" s="30">
        <f>'Market Data'!C13</f>
        <v/>
      </c>
      <c r="D13" s="31">
        <f>'Market Data'!D13</f>
        <v/>
      </c>
      <c r="E13" s="32">
        <f>'Market Data'!E13</f>
        <v/>
      </c>
      <c r="F13" s="33">
        <f>'Market Data'!F13</f>
        <v/>
      </c>
      <c r="G13" s="32">
        <f>'Market Data'!G13</f>
        <v/>
      </c>
      <c r="H13" s="34">
        <f>'Market Data'!H13</f>
        <v/>
      </c>
    </row>
    <row r="14">
      <c r="A14" s="1" t="n"/>
      <c r="B14" s="1" t="n"/>
      <c r="C14" s="1" t="n"/>
      <c r="D14" s="1" t="n"/>
      <c r="E14" s="1" t="n"/>
      <c r="F14" s="1" t="n"/>
      <c r="G14" s="1" t="n"/>
      <c r="H14" s="1" t="n"/>
    </row>
    <row r="15" ht="22" customHeight="1">
      <c r="A15" s="1" t="n"/>
      <c r="B15" s="6" t="inlineStr">
        <is>
          <t>SPOT RATES FOUND (your Goal Seek results)</t>
        </is>
      </c>
      <c r="C15" s="7" t="n"/>
      <c r="D15" s="7" t="n"/>
      <c r="E15" s="7" t="n"/>
      <c r="F15" s="7" t="n"/>
      <c r="G15" s="7" t="n"/>
      <c r="H15" s="7" t="n"/>
    </row>
    <row r="16" ht="34" customHeight="1">
      <c r="A16" s="1" t="n"/>
      <c r="B16" s="8" t="inlineStr">
        <is>
          <t>Maturity (years)</t>
        </is>
      </c>
      <c r="C16" s="8" t="inlineStr">
        <is>
          <t>Spot rate</t>
        </is>
      </c>
      <c r="D16" s="8" t="inlineStr">
        <is>
          <t>Status</t>
        </is>
      </c>
      <c r="E16" s="1" t="n"/>
      <c r="F16" s="1" t="n"/>
      <c r="G16" s="1" t="n"/>
      <c r="H16" s="1" t="n"/>
    </row>
    <row r="17">
      <c r="A17" s="1" t="n"/>
      <c r="B17" s="35">
        <f>C8</f>
        <v/>
      </c>
      <c r="C17" s="36">
        <f>D26</f>
        <v/>
      </c>
      <c r="D17" s="37">
        <f>IF(ABS(E29)&lt;0.0001,"✓ Solved","Run Goal Seek")</f>
        <v/>
      </c>
      <c r="E17" s="1" t="n"/>
      <c r="F17" s="1" t="n"/>
      <c r="G17" s="1" t="n"/>
      <c r="H17" s="1" t="n"/>
    </row>
    <row r="18">
      <c r="A18" s="1" t="n"/>
      <c r="B18" s="35">
        <f>C9</f>
        <v/>
      </c>
      <c r="C18" s="36">
        <f>D35</f>
        <v/>
      </c>
      <c r="D18" s="37">
        <f>IF(ABS(E38)&lt;0.0001,"✓ Solved","Run Goal Seek")</f>
        <v/>
      </c>
      <c r="E18" s="1" t="n"/>
      <c r="F18" s="1" t="n"/>
      <c r="G18" s="1" t="n"/>
      <c r="H18" s="1" t="n"/>
    </row>
    <row r="19">
      <c r="A19" s="1" t="n"/>
      <c r="B19" s="35">
        <f>C10</f>
        <v/>
      </c>
      <c r="C19" s="36">
        <f>D45</f>
        <v/>
      </c>
      <c r="D19" s="37">
        <f>IF(ABS(E48)&lt;0.0001,"✓ Solved","Run Goal Seek")</f>
        <v/>
      </c>
      <c r="E19" s="1" t="n"/>
      <c r="F19" s="1" t="n"/>
      <c r="G19" s="1" t="n"/>
      <c r="H19" s="1" t="n"/>
    </row>
    <row r="20">
      <c r="A20" s="1" t="n"/>
      <c r="B20" s="35">
        <f>C11</f>
        <v/>
      </c>
      <c r="C20" s="36">
        <f>D56</f>
        <v/>
      </c>
      <c r="D20" s="37">
        <f>IF(ABS(E59)&lt;0.0001,"✓ Solved","Run Goal Seek")</f>
        <v/>
      </c>
      <c r="E20" s="1" t="n"/>
      <c r="F20" s="1" t="n"/>
      <c r="G20" s="1" t="n"/>
      <c r="H20" s="1" t="n"/>
    </row>
    <row r="21">
      <c r="A21" s="1" t="n"/>
      <c r="B21" s="35">
        <f>C12</f>
        <v/>
      </c>
      <c r="C21" s="36">
        <f>D68</f>
        <v/>
      </c>
      <c r="D21" s="37">
        <f>IF(ABS(E71)&lt;0.0001,"✓ Solved","Run Goal Seek")</f>
        <v/>
      </c>
      <c r="E21" s="1" t="n"/>
      <c r="F21" s="1" t="n"/>
      <c r="G21" s="1" t="n"/>
      <c r="H21" s="1" t="n"/>
    </row>
    <row r="22">
      <c r="A22" s="1" t="n"/>
      <c r="B22" s="35">
        <f>C13</f>
        <v/>
      </c>
      <c r="C22" s="36">
        <f>D81</f>
        <v/>
      </c>
      <c r="D22" s="37">
        <f>IF(ABS(E84)&lt;0.0001,"✓ Solved","Run Goal Seek")</f>
        <v/>
      </c>
      <c r="E22" s="1" t="n"/>
      <c r="F22" s="1" t="n"/>
      <c r="G22" s="1" t="n"/>
      <c r="H22" s="1" t="n"/>
    </row>
    <row r="23">
      <c r="A23" s="1" t="n"/>
      <c r="B23" s="1" t="n"/>
      <c r="C23" s="1" t="n"/>
      <c r="D23" s="1" t="n"/>
      <c r="E23" s="1" t="n"/>
      <c r="F23" s="1" t="n"/>
      <c r="G23" s="1" t="n"/>
      <c r="H23" s="1" t="n"/>
    </row>
    <row r="24" ht="22" customHeight="1">
      <c r="A24" s="1" t="n"/>
      <c r="B24" s="6" t="inlineStr">
        <is>
          <t>BOND 1 · T-Bill maturing in 0.5 years · price 97.25</t>
        </is>
      </c>
      <c r="C24" s="7" t="n"/>
      <c r="D24" s="7" t="n"/>
      <c r="E24" s="7" t="n"/>
      <c r="F24" s="7" t="n"/>
      <c r="G24" s="7" t="n"/>
      <c r="H24" s="7" t="n"/>
    </row>
    <row r="25" ht="30" customHeight="1">
      <c r="A25" s="1" t="n"/>
      <c r="B25" s="8" t="inlineStr">
        <is>
          <t>Half-year k</t>
        </is>
      </c>
      <c r="C25" s="8" t="inlineStr">
        <is>
          <t>Cash flow</t>
        </is>
      </c>
      <c r="D25" s="8" t="inlineStr">
        <is>
          <t>Spot rate</t>
        </is>
      </c>
      <c r="E25" s="8" t="inlineStr">
        <is>
          <t>PV = CF ÷ (1 + rate/2)^k</t>
        </is>
      </c>
      <c r="F25" s="1" t="n"/>
      <c r="G25" s="1" t="n"/>
      <c r="H25" s="1" t="n"/>
    </row>
    <row r="26">
      <c r="A26" s="1" t="n"/>
      <c r="B26" s="24" t="n">
        <v>1</v>
      </c>
      <c r="C26" s="27">
        <f>$G$8+$H$8</f>
        <v/>
      </c>
      <c r="D26" s="38" t="n">
        <v>0.06</v>
      </c>
      <c r="E26" s="39">
        <f>C26/(1+D26/2)^B26</f>
        <v/>
      </c>
      <c r="F26" s="1" t="n"/>
      <c r="G26" s="1" t="n"/>
      <c r="H26" s="1" t="n"/>
    </row>
    <row r="27">
      <c r="A27" s="1" t="n"/>
      <c r="B27" s="22" t="inlineStr">
        <is>
          <t>Sum of PVs</t>
        </is>
      </c>
      <c r="C27" s="9" t="n"/>
      <c r="D27" s="10" t="n"/>
      <c r="E27" s="39">
        <f>SUM(E26:E26)</f>
        <v/>
      </c>
      <c r="F27" s="1" t="n"/>
      <c r="G27" s="1" t="n"/>
      <c r="H27" s="1" t="n"/>
    </row>
    <row r="28">
      <c r="A28" s="1" t="n"/>
      <c r="B28" s="22" t="inlineStr">
        <is>
          <t>Market price</t>
        </is>
      </c>
      <c r="C28" s="9" t="n"/>
      <c r="D28" s="10" t="n"/>
      <c r="E28" s="39">
        <f>$E$8</f>
        <v/>
      </c>
      <c r="F28" s="1" t="n"/>
      <c r="G28" s="1" t="n"/>
      <c r="H28" s="1" t="n"/>
    </row>
    <row r="29">
      <c r="A29" s="1" t="n"/>
      <c r="B29" s="40" t="inlineStr">
        <is>
          <t>Difference → Goal Seek to 0</t>
        </is>
      </c>
      <c r="C29" s="9" t="n"/>
      <c r="D29" s="10" t="n"/>
      <c r="E29" s="41">
        <f>E27-E28</f>
        <v/>
      </c>
      <c r="F29" s="1" t="n"/>
      <c r="G29" s="1" t="n"/>
      <c r="H29" s="1" t="n"/>
    </row>
    <row r="30">
      <c r="A30" s="1" t="n"/>
      <c r="B30" s="42" t="inlineStr">
        <is>
          <t>Goal Seek →  Set cell: E29   To value: 0   By changing cell: D26</t>
        </is>
      </c>
      <c r="C30" s="1" t="n"/>
      <c r="D30" s="1" t="n"/>
      <c r="E30" s="1" t="n"/>
      <c r="F30" s="1" t="n"/>
      <c r="G30" s="1" t="n"/>
      <c r="H30" s="1" t="n"/>
    </row>
    <row r="31">
      <c r="A31" s="1" t="n"/>
      <c r="B31" s="1" t="n"/>
      <c r="C31" s="1" t="n"/>
      <c r="D31" s="1" t="n"/>
      <c r="E31" s="1" t="n"/>
      <c r="F31" s="1" t="n"/>
      <c r="G31" s="1" t="n"/>
      <c r="H31" s="1" t="n"/>
    </row>
    <row r="32" ht="22" customHeight="1">
      <c r="A32" s="1" t="n"/>
      <c r="B32" s="6" t="inlineStr">
        <is>
          <t>BOND 2 · T-Bill maturing in 1 years · price 94.5</t>
        </is>
      </c>
      <c r="C32" s="7" t="n"/>
      <c r="D32" s="7" t="n"/>
      <c r="E32" s="7" t="n"/>
      <c r="F32" s="7" t="n"/>
      <c r="G32" s="7" t="n"/>
      <c r="H32" s="7" t="n"/>
    </row>
    <row r="33" ht="30" customHeight="1">
      <c r="A33" s="1" t="n"/>
      <c r="B33" s="8" t="inlineStr">
        <is>
          <t>Half-year k</t>
        </is>
      </c>
      <c r="C33" s="8" t="inlineStr">
        <is>
          <t>Cash flow</t>
        </is>
      </c>
      <c r="D33" s="8" t="inlineStr">
        <is>
          <t>Spot rate</t>
        </is>
      </c>
      <c r="E33" s="8" t="inlineStr">
        <is>
          <t>PV = CF ÷ (1 + rate/2)^k</t>
        </is>
      </c>
      <c r="F33" s="1" t="n"/>
      <c r="G33" s="1" t="n"/>
      <c r="H33" s="1" t="n"/>
    </row>
    <row r="34">
      <c r="A34" s="1" t="n"/>
      <c r="B34" s="24" t="n">
        <v>1</v>
      </c>
      <c r="C34" s="27">
        <f>$G$9</f>
        <v/>
      </c>
      <c r="D34" s="43">
        <f>$C$17</f>
        <v/>
      </c>
      <c r="E34" s="39">
        <f>C34/(1+D34/2)^B34</f>
        <v/>
      </c>
      <c r="F34" s="1" t="n"/>
      <c r="G34" s="1" t="n"/>
      <c r="H34" s="1" t="n"/>
    </row>
    <row r="35">
      <c r="A35" s="1" t="n"/>
      <c r="B35" s="24" t="n">
        <v>2</v>
      </c>
      <c r="C35" s="27">
        <f>$G$9+$H$9</f>
        <v/>
      </c>
      <c r="D35" s="38" t="n">
        <v>0.06</v>
      </c>
      <c r="E35" s="39">
        <f>C35/(1+D35/2)^B35</f>
        <v/>
      </c>
      <c r="F35" s="1" t="n"/>
      <c r="G35" s="1" t="n"/>
      <c r="H35" s="1" t="n"/>
    </row>
    <row r="36">
      <c r="A36" s="1" t="n"/>
      <c r="B36" s="22" t="inlineStr">
        <is>
          <t>Sum of PVs</t>
        </is>
      </c>
      <c r="C36" s="9" t="n"/>
      <c r="D36" s="10" t="n"/>
      <c r="E36" s="39">
        <f>SUM(E34:E35)</f>
        <v/>
      </c>
      <c r="F36" s="1" t="n"/>
      <c r="G36" s="1" t="n"/>
      <c r="H36" s="1" t="n"/>
    </row>
    <row r="37">
      <c r="A37" s="1" t="n"/>
      <c r="B37" s="22" t="inlineStr">
        <is>
          <t>Market price</t>
        </is>
      </c>
      <c r="C37" s="9" t="n"/>
      <c r="D37" s="10" t="n"/>
      <c r="E37" s="39">
        <f>$E$9</f>
        <v/>
      </c>
      <c r="F37" s="1" t="n"/>
      <c r="G37" s="1" t="n"/>
      <c r="H37" s="1" t="n"/>
    </row>
    <row r="38">
      <c r="A38" s="1" t="n"/>
      <c r="B38" s="40" t="inlineStr">
        <is>
          <t>Difference → Goal Seek to 0</t>
        </is>
      </c>
      <c r="C38" s="9" t="n"/>
      <c r="D38" s="10" t="n"/>
      <c r="E38" s="41">
        <f>E36-E37</f>
        <v/>
      </c>
      <c r="F38" s="1" t="n"/>
      <c r="G38" s="1" t="n"/>
      <c r="H38" s="1" t="n"/>
    </row>
    <row r="39">
      <c r="A39" s="1" t="n"/>
      <c r="B39" s="42" t="inlineStr">
        <is>
          <t>Goal Seek →  Set cell: E38   To value: 0   By changing cell: D35</t>
        </is>
      </c>
      <c r="C39" s="1" t="n"/>
      <c r="D39" s="1" t="n"/>
      <c r="E39" s="1" t="n"/>
      <c r="F39" s="1" t="n"/>
      <c r="G39" s="1" t="n"/>
      <c r="H39" s="1" t="n"/>
    </row>
    <row r="40">
      <c r="A40" s="1" t="n"/>
      <c r="B40" s="1" t="n"/>
      <c r="C40" s="1" t="n"/>
      <c r="D40" s="1" t="n"/>
      <c r="E40" s="1" t="n"/>
      <c r="F40" s="1" t="n"/>
      <c r="G40" s="1" t="n"/>
      <c r="H40" s="1" t="n"/>
    </row>
    <row r="41" ht="22" customHeight="1">
      <c r="A41" s="1" t="n"/>
      <c r="B41" s="6" t="inlineStr">
        <is>
          <t>BOND 3 · G-Sec maturing in 1.5 years · price 101.2</t>
        </is>
      </c>
      <c r="C41" s="7" t="n"/>
      <c r="D41" s="7" t="n"/>
      <c r="E41" s="7" t="n"/>
      <c r="F41" s="7" t="n"/>
      <c r="G41" s="7" t="n"/>
      <c r="H41" s="7" t="n"/>
    </row>
    <row r="42" ht="30" customHeight="1">
      <c r="A42" s="1" t="n"/>
      <c r="B42" s="8" t="inlineStr">
        <is>
          <t>Half-year k</t>
        </is>
      </c>
      <c r="C42" s="8" t="inlineStr">
        <is>
          <t>Cash flow</t>
        </is>
      </c>
      <c r="D42" s="8" t="inlineStr">
        <is>
          <t>Spot rate</t>
        </is>
      </c>
      <c r="E42" s="8" t="inlineStr">
        <is>
          <t>PV = CF ÷ (1 + rate/2)^k</t>
        </is>
      </c>
      <c r="F42" s="1" t="n"/>
      <c r="G42" s="1" t="n"/>
      <c r="H42" s="1" t="n"/>
    </row>
    <row r="43">
      <c r="A43" s="1" t="n"/>
      <c r="B43" s="24" t="n">
        <v>1</v>
      </c>
      <c r="C43" s="27">
        <f>$G$10</f>
        <v/>
      </c>
      <c r="D43" s="43">
        <f>$C$17</f>
        <v/>
      </c>
      <c r="E43" s="39">
        <f>C43/(1+D43/2)^B43</f>
        <v/>
      </c>
      <c r="F43" s="1" t="n"/>
      <c r="G43" s="1" t="n"/>
      <c r="H43" s="1" t="n"/>
    </row>
    <row r="44">
      <c r="A44" s="1" t="n"/>
      <c r="B44" s="24" t="n">
        <v>2</v>
      </c>
      <c r="C44" s="27">
        <f>$G$10</f>
        <v/>
      </c>
      <c r="D44" s="43">
        <f>$C$18</f>
        <v/>
      </c>
      <c r="E44" s="39">
        <f>C44/(1+D44/2)^B44</f>
        <v/>
      </c>
      <c r="F44" s="1" t="n"/>
      <c r="G44" s="1" t="n"/>
      <c r="H44" s="1" t="n"/>
    </row>
    <row r="45">
      <c r="A45" s="1" t="n"/>
      <c r="B45" s="24" t="n">
        <v>3</v>
      </c>
      <c r="C45" s="27">
        <f>$G$10+$H$10</f>
        <v/>
      </c>
      <c r="D45" s="38" t="n">
        <v>0.06</v>
      </c>
      <c r="E45" s="39">
        <f>C45/(1+D45/2)^B45</f>
        <v/>
      </c>
      <c r="F45" s="1" t="n"/>
      <c r="G45" s="1" t="n"/>
      <c r="H45" s="1" t="n"/>
    </row>
    <row r="46">
      <c r="A46" s="1" t="n"/>
      <c r="B46" s="22" t="inlineStr">
        <is>
          <t>Sum of PVs</t>
        </is>
      </c>
      <c r="C46" s="9" t="n"/>
      <c r="D46" s="10" t="n"/>
      <c r="E46" s="39">
        <f>SUM(E43:E45)</f>
        <v/>
      </c>
      <c r="F46" s="1" t="n"/>
      <c r="G46" s="1" t="n"/>
      <c r="H46" s="1" t="n"/>
    </row>
    <row r="47">
      <c r="A47" s="1" t="n"/>
      <c r="B47" s="22" t="inlineStr">
        <is>
          <t>Market price</t>
        </is>
      </c>
      <c r="C47" s="9" t="n"/>
      <c r="D47" s="10" t="n"/>
      <c r="E47" s="39">
        <f>$E$10</f>
        <v/>
      </c>
      <c r="F47" s="1" t="n"/>
      <c r="G47" s="1" t="n"/>
      <c r="H47" s="1" t="n"/>
    </row>
    <row r="48">
      <c r="A48" s="1" t="n"/>
      <c r="B48" s="40" t="inlineStr">
        <is>
          <t>Difference → Goal Seek to 0</t>
        </is>
      </c>
      <c r="C48" s="9" t="n"/>
      <c r="D48" s="10" t="n"/>
      <c r="E48" s="41">
        <f>E46-E47</f>
        <v/>
      </c>
      <c r="F48" s="1" t="n"/>
      <c r="G48" s="1" t="n"/>
      <c r="H48" s="1" t="n"/>
    </row>
    <row r="49">
      <c r="A49" s="1" t="n"/>
      <c r="B49" s="42" t="inlineStr">
        <is>
          <t>Goal Seek →  Set cell: E48   To value: 0   By changing cell: D45</t>
        </is>
      </c>
      <c r="C49" s="1" t="n"/>
      <c r="D49" s="1" t="n"/>
      <c r="E49" s="1" t="n"/>
      <c r="F49" s="1" t="n"/>
      <c r="G49" s="1" t="n"/>
      <c r="H49" s="1" t="n"/>
    </row>
    <row r="50">
      <c r="A50" s="1" t="n"/>
      <c r="B50" s="1" t="n"/>
      <c r="C50" s="1" t="n"/>
      <c r="D50" s="1" t="n"/>
      <c r="E50" s="1" t="n"/>
      <c r="F50" s="1" t="n"/>
      <c r="G50" s="1" t="n"/>
      <c r="H50" s="1" t="n"/>
    </row>
    <row r="51" ht="22" customHeight="1">
      <c r="A51" s="1" t="n"/>
      <c r="B51" s="6" t="inlineStr">
        <is>
          <t>BOND 4 · G-Sec maturing in 2 years · price 102.8</t>
        </is>
      </c>
      <c r="C51" s="7" t="n"/>
      <c r="D51" s="7" t="n"/>
      <c r="E51" s="7" t="n"/>
      <c r="F51" s="7" t="n"/>
      <c r="G51" s="7" t="n"/>
      <c r="H51" s="7" t="n"/>
    </row>
    <row r="52" ht="30" customHeight="1">
      <c r="A52" s="1" t="n"/>
      <c r="B52" s="8" t="inlineStr">
        <is>
          <t>Half-year k</t>
        </is>
      </c>
      <c r="C52" s="8" t="inlineStr">
        <is>
          <t>Cash flow</t>
        </is>
      </c>
      <c r="D52" s="8" t="inlineStr">
        <is>
          <t>Spot rate</t>
        </is>
      </c>
      <c r="E52" s="8" t="inlineStr">
        <is>
          <t>PV = CF ÷ (1 + rate/2)^k</t>
        </is>
      </c>
      <c r="F52" s="1" t="n"/>
      <c r="G52" s="1" t="n"/>
      <c r="H52" s="1" t="n"/>
    </row>
    <row r="53">
      <c r="A53" s="1" t="n"/>
      <c r="B53" s="24" t="n">
        <v>1</v>
      </c>
      <c r="C53" s="27">
        <f>$G$11</f>
        <v/>
      </c>
      <c r="D53" s="43">
        <f>$C$17</f>
        <v/>
      </c>
      <c r="E53" s="39">
        <f>C53/(1+D53/2)^B53</f>
        <v/>
      </c>
      <c r="F53" s="1" t="n"/>
      <c r="G53" s="1" t="n"/>
      <c r="H53" s="1" t="n"/>
    </row>
    <row r="54">
      <c r="A54" s="1" t="n"/>
      <c r="B54" s="24" t="n">
        <v>2</v>
      </c>
      <c r="C54" s="27">
        <f>$G$11</f>
        <v/>
      </c>
      <c r="D54" s="43">
        <f>$C$18</f>
        <v/>
      </c>
      <c r="E54" s="39">
        <f>C54/(1+D54/2)^B54</f>
        <v/>
      </c>
      <c r="F54" s="1" t="n"/>
      <c r="G54" s="1" t="n"/>
      <c r="H54" s="1" t="n"/>
    </row>
    <row r="55">
      <c r="A55" s="1" t="n"/>
      <c r="B55" s="24" t="n">
        <v>3</v>
      </c>
      <c r="C55" s="27">
        <f>$G$11</f>
        <v/>
      </c>
      <c r="D55" s="43">
        <f>$C$19</f>
        <v/>
      </c>
      <c r="E55" s="39">
        <f>C55/(1+D55/2)^B55</f>
        <v/>
      </c>
      <c r="F55" s="1" t="n"/>
      <c r="G55" s="1" t="n"/>
      <c r="H55" s="1" t="n"/>
    </row>
    <row r="56">
      <c r="A56" s="1" t="n"/>
      <c r="B56" s="24" t="n">
        <v>4</v>
      </c>
      <c r="C56" s="27">
        <f>$G$11+$H$11</f>
        <v/>
      </c>
      <c r="D56" s="38" t="n">
        <v>0.06</v>
      </c>
      <c r="E56" s="39">
        <f>C56/(1+D56/2)^B56</f>
        <v/>
      </c>
      <c r="F56" s="1" t="n"/>
      <c r="G56" s="1" t="n"/>
      <c r="H56" s="1" t="n"/>
    </row>
    <row r="57">
      <c r="A57" s="1" t="n"/>
      <c r="B57" s="22" t="inlineStr">
        <is>
          <t>Sum of PVs</t>
        </is>
      </c>
      <c r="C57" s="9" t="n"/>
      <c r="D57" s="10" t="n"/>
      <c r="E57" s="39">
        <f>SUM(E53:E56)</f>
        <v/>
      </c>
      <c r="F57" s="1" t="n"/>
      <c r="G57" s="1" t="n"/>
      <c r="H57" s="1" t="n"/>
    </row>
    <row r="58">
      <c r="A58" s="1" t="n"/>
      <c r="B58" s="22" t="inlineStr">
        <is>
          <t>Market price</t>
        </is>
      </c>
      <c r="C58" s="9" t="n"/>
      <c r="D58" s="10" t="n"/>
      <c r="E58" s="39">
        <f>$E$11</f>
        <v/>
      </c>
      <c r="F58" s="1" t="n"/>
      <c r="G58" s="1" t="n"/>
      <c r="H58" s="1" t="n"/>
    </row>
    <row r="59">
      <c r="A59" s="1" t="n"/>
      <c r="B59" s="40" t="inlineStr">
        <is>
          <t>Difference → Goal Seek to 0</t>
        </is>
      </c>
      <c r="C59" s="9" t="n"/>
      <c r="D59" s="10" t="n"/>
      <c r="E59" s="41">
        <f>E57-E58</f>
        <v/>
      </c>
      <c r="F59" s="1" t="n"/>
      <c r="G59" s="1" t="n"/>
      <c r="H59" s="1" t="n"/>
    </row>
    <row r="60">
      <c r="A60" s="1" t="n"/>
      <c r="B60" s="42" t="inlineStr">
        <is>
          <t>Goal Seek →  Set cell: E59   To value: 0   By changing cell: D56</t>
        </is>
      </c>
      <c r="C60" s="1" t="n"/>
      <c r="D60" s="1" t="n"/>
      <c r="E60" s="1" t="n"/>
      <c r="F60" s="1" t="n"/>
      <c r="G60" s="1" t="n"/>
      <c r="H60" s="1" t="n"/>
    </row>
    <row r="61">
      <c r="A61" s="1" t="n"/>
      <c r="B61" s="1" t="n"/>
      <c r="C61" s="1" t="n"/>
      <c r="D61" s="1" t="n"/>
      <c r="E61" s="1" t="n"/>
      <c r="F61" s="1" t="n"/>
      <c r="G61" s="1" t="n"/>
      <c r="H61" s="1" t="n"/>
    </row>
    <row r="62" ht="22" customHeight="1">
      <c r="A62" s="1" t="n"/>
      <c r="B62" s="6" t="inlineStr">
        <is>
          <t>BOND 5 · G-Sec maturing in 2.5 years · price 103.5</t>
        </is>
      </c>
      <c r="C62" s="7" t="n"/>
      <c r="D62" s="7" t="n"/>
      <c r="E62" s="7" t="n"/>
      <c r="F62" s="7" t="n"/>
      <c r="G62" s="7" t="n"/>
      <c r="H62" s="7" t="n"/>
    </row>
    <row r="63" ht="30" customHeight="1">
      <c r="A63" s="1" t="n"/>
      <c r="B63" s="8" t="inlineStr">
        <is>
          <t>Half-year k</t>
        </is>
      </c>
      <c r="C63" s="8" t="inlineStr">
        <is>
          <t>Cash flow</t>
        </is>
      </c>
      <c r="D63" s="8" t="inlineStr">
        <is>
          <t>Spot rate</t>
        </is>
      </c>
      <c r="E63" s="8" t="inlineStr">
        <is>
          <t>PV = CF ÷ (1 + rate/2)^k</t>
        </is>
      </c>
      <c r="F63" s="1" t="n"/>
      <c r="G63" s="1" t="n"/>
      <c r="H63" s="1" t="n"/>
    </row>
    <row r="64">
      <c r="A64" s="1" t="n"/>
      <c r="B64" s="24" t="n">
        <v>1</v>
      </c>
      <c r="C64" s="27">
        <f>$G$12</f>
        <v/>
      </c>
      <c r="D64" s="43">
        <f>$C$17</f>
        <v/>
      </c>
      <c r="E64" s="39">
        <f>C64/(1+D64/2)^B64</f>
        <v/>
      </c>
      <c r="F64" s="1" t="n"/>
      <c r="G64" s="1" t="n"/>
      <c r="H64" s="1" t="n"/>
    </row>
    <row r="65">
      <c r="A65" s="1" t="n"/>
      <c r="B65" s="24" t="n">
        <v>2</v>
      </c>
      <c r="C65" s="27">
        <f>$G$12</f>
        <v/>
      </c>
      <c r="D65" s="43">
        <f>$C$18</f>
        <v/>
      </c>
      <c r="E65" s="39">
        <f>C65/(1+D65/2)^B65</f>
        <v/>
      </c>
      <c r="F65" s="1" t="n"/>
      <c r="G65" s="1" t="n"/>
      <c r="H65" s="1" t="n"/>
    </row>
    <row r="66">
      <c r="A66" s="1" t="n"/>
      <c r="B66" s="24" t="n">
        <v>3</v>
      </c>
      <c r="C66" s="27">
        <f>$G$12</f>
        <v/>
      </c>
      <c r="D66" s="43">
        <f>$C$19</f>
        <v/>
      </c>
      <c r="E66" s="39">
        <f>C66/(1+D66/2)^B66</f>
        <v/>
      </c>
      <c r="F66" s="1" t="n"/>
      <c r="G66" s="1" t="n"/>
      <c r="H66" s="1" t="n"/>
    </row>
    <row r="67">
      <c r="A67" s="1" t="n"/>
      <c r="B67" s="24" t="n">
        <v>4</v>
      </c>
      <c r="C67" s="27">
        <f>$G$12</f>
        <v/>
      </c>
      <c r="D67" s="43">
        <f>$C$20</f>
        <v/>
      </c>
      <c r="E67" s="39">
        <f>C67/(1+D67/2)^B67</f>
        <v/>
      </c>
      <c r="F67" s="1" t="n"/>
      <c r="G67" s="1" t="n"/>
      <c r="H67" s="1" t="n"/>
    </row>
    <row r="68">
      <c r="A68" s="1" t="n"/>
      <c r="B68" s="24" t="n">
        <v>5</v>
      </c>
      <c r="C68" s="27">
        <f>$G$12+$H$12</f>
        <v/>
      </c>
      <c r="D68" s="38" t="n">
        <v>0.06</v>
      </c>
      <c r="E68" s="39">
        <f>C68/(1+D68/2)^B68</f>
        <v/>
      </c>
      <c r="F68" s="1" t="n"/>
      <c r="G68" s="1" t="n"/>
      <c r="H68" s="1" t="n"/>
    </row>
    <row r="69">
      <c r="A69" s="1" t="n"/>
      <c r="B69" s="22" t="inlineStr">
        <is>
          <t>Sum of PVs</t>
        </is>
      </c>
      <c r="C69" s="9" t="n"/>
      <c r="D69" s="10" t="n"/>
      <c r="E69" s="39">
        <f>SUM(E64:E68)</f>
        <v/>
      </c>
      <c r="F69" s="1" t="n"/>
      <c r="G69" s="1" t="n"/>
      <c r="H69" s="1" t="n"/>
    </row>
    <row r="70">
      <c r="A70" s="1" t="n"/>
      <c r="B70" s="22" t="inlineStr">
        <is>
          <t>Market price</t>
        </is>
      </c>
      <c r="C70" s="9" t="n"/>
      <c r="D70" s="10" t="n"/>
      <c r="E70" s="39">
        <f>$E$12</f>
        <v/>
      </c>
      <c r="F70" s="1" t="n"/>
      <c r="G70" s="1" t="n"/>
      <c r="H70" s="1" t="n"/>
    </row>
    <row r="71">
      <c r="A71" s="1" t="n"/>
      <c r="B71" s="40" t="inlineStr">
        <is>
          <t>Difference → Goal Seek to 0</t>
        </is>
      </c>
      <c r="C71" s="9" t="n"/>
      <c r="D71" s="10" t="n"/>
      <c r="E71" s="41">
        <f>E69-E70</f>
        <v/>
      </c>
      <c r="F71" s="1" t="n"/>
      <c r="G71" s="1" t="n"/>
      <c r="H71" s="1" t="n"/>
    </row>
    <row r="72">
      <c r="A72" s="1" t="n"/>
      <c r="B72" s="42" t="inlineStr">
        <is>
          <t>Goal Seek →  Set cell: E71   To value: 0   By changing cell: D68</t>
        </is>
      </c>
      <c r="C72" s="1" t="n"/>
      <c r="D72" s="1" t="n"/>
      <c r="E72" s="1" t="n"/>
      <c r="F72" s="1" t="n"/>
      <c r="G72" s="1" t="n"/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 ht="22" customHeight="1">
      <c r="A74" s="1" t="n"/>
      <c r="B74" s="6" t="inlineStr">
        <is>
          <t>BOND 6 · G-Sec maturing in 3 years · price 104.8</t>
        </is>
      </c>
      <c r="C74" s="7" t="n"/>
      <c r="D74" s="7" t="n"/>
      <c r="E74" s="7" t="n"/>
      <c r="F74" s="7" t="n"/>
      <c r="G74" s="7" t="n"/>
      <c r="H74" s="7" t="n"/>
    </row>
    <row r="75" ht="30" customHeight="1">
      <c r="A75" s="1" t="n"/>
      <c r="B75" s="8" t="inlineStr">
        <is>
          <t>Half-year k</t>
        </is>
      </c>
      <c r="C75" s="8" t="inlineStr">
        <is>
          <t>Cash flow</t>
        </is>
      </c>
      <c r="D75" s="8" t="inlineStr">
        <is>
          <t>Spot rate</t>
        </is>
      </c>
      <c r="E75" s="8" t="inlineStr">
        <is>
          <t>PV = CF ÷ (1 + rate/2)^k</t>
        </is>
      </c>
      <c r="F75" s="1" t="n"/>
      <c r="G75" s="1" t="n"/>
      <c r="H75" s="1" t="n"/>
    </row>
    <row r="76">
      <c r="A76" s="1" t="n"/>
      <c r="B76" s="24" t="n">
        <v>1</v>
      </c>
      <c r="C76" s="27">
        <f>$G$13</f>
        <v/>
      </c>
      <c r="D76" s="43">
        <f>$C$17</f>
        <v/>
      </c>
      <c r="E76" s="39">
        <f>C76/(1+D76/2)^B76</f>
        <v/>
      </c>
      <c r="F76" s="1" t="n"/>
      <c r="G76" s="1" t="n"/>
      <c r="H76" s="1" t="n"/>
    </row>
    <row r="77">
      <c r="A77" s="1" t="n"/>
      <c r="B77" s="24" t="n">
        <v>2</v>
      </c>
      <c r="C77" s="27">
        <f>$G$13</f>
        <v/>
      </c>
      <c r="D77" s="43">
        <f>$C$18</f>
        <v/>
      </c>
      <c r="E77" s="39">
        <f>C77/(1+D77/2)^B77</f>
        <v/>
      </c>
      <c r="F77" s="1" t="n"/>
      <c r="G77" s="1" t="n"/>
      <c r="H77" s="1" t="n"/>
    </row>
    <row r="78">
      <c r="A78" s="1" t="n"/>
      <c r="B78" s="24" t="n">
        <v>3</v>
      </c>
      <c r="C78" s="27">
        <f>$G$13</f>
        <v/>
      </c>
      <c r="D78" s="43">
        <f>$C$19</f>
        <v/>
      </c>
      <c r="E78" s="39">
        <f>C78/(1+D78/2)^B78</f>
        <v/>
      </c>
      <c r="F78" s="1" t="n"/>
      <c r="G78" s="1" t="n"/>
      <c r="H78" s="1" t="n"/>
    </row>
    <row r="79">
      <c r="A79" s="1" t="n"/>
      <c r="B79" s="24" t="n">
        <v>4</v>
      </c>
      <c r="C79" s="27">
        <f>$G$13</f>
        <v/>
      </c>
      <c r="D79" s="43">
        <f>$C$20</f>
        <v/>
      </c>
      <c r="E79" s="39">
        <f>C79/(1+D79/2)^B79</f>
        <v/>
      </c>
      <c r="F79" s="1" t="n"/>
      <c r="G79" s="1" t="n"/>
      <c r="H79" s="1" t="n"/>
    </row>
    <row r="80">
      <c r="A80" s="1" t="n"/>
      <c r="B80" s="24" t="n">
        <v>5</v>
      </c>
      <c r="C80" s="27">
        <f>$G$13</f>
        <v/>
      </c>
      <c r="D80" s="43">
        <f>$C$21</f>
        <v/>
      </c>
      <c r="E80" s="39">
        <f>C80/(1+D80/2)^B80</f>
        <v/>
      </c>
      <c r="F80" s="1" t="n"/>
      <c r="G80" s="1" t="n"/>
      <c r="H80" s="1" t="n"/>
    </row>
    <row r="81">
      <c r="A81" s="1" t="n"/>
      <c r="B81" s="24" t="n">
        <v>6</v>
      </c>
      <c r="C81" s="27">
        <f>$G$13+$H$13</f>
        <v/>
      </c>
      <c r="D81" s="38" t="n">
        <v>0.06</v>
      </c>
      <c r="E81" s="39">
        <f>C81/(1+D81/2)^B81</f>
        <v/>
      </c>
      <c r="F81" s="1" t="n"/>
      <c r="G81" s="1" t="n"/>
      <c r="H81" s="1" t="n"/>
    </row>
    <row r="82">
      <c r="A82" s="1" t="n"/>
      <c r="B82" s="22" t="inlineStr">
        <is>
          <t>Sum of PVs</t>
        </is>
      </c>
      <c r="C82" s="9" t="n"/>
      <c r="D82" s="10" t="n"/>
      <c r="E82" s="39">
        <f>SUM(E76:E81)</f>
        <v/>
      </c>
      <c r="F82" s="1" t="n"/>
      <c r="G82" s="1" t="n"/>
      <c r="H82" s="1" t="n"/>
    </row>
    <row r="83">
      <c r="A83" s="1" t="n"/>
      <c r="B83" s="22" t="inlineStr">
        <is>
          <t>Market price</t>
        </is>
      </c>
      <c r="C83" s="9" t="n"/>
      <c r="D83" s="10" t="n"/>
      <c r="E83" s="39">
        <f>$E$13</f>
        <v/>
      </c>
      <c r="F83" s="1" t="n"/>
      <c r="G83" s="1" t="n"/>
      <c r="H83" s="1" t="n"/>
    </row>
    <row r="84">
      <c r="A84" s="1" t="n"/>
      <c r="B84" s="40" t="inlineStr">
        <is>
          <t>Difference → Goal Seek to 0</t>
        </is>
      </c>
      <c r="C84" s="9" t="n"/>
      <c r="D84" s="10" t="n"/>
      <c r="E84" s="41">
        <f>E82-E83</f>
        <v/>
      </c>
      <c r="F84" s="1" t="n"/>
      <c r="G84" s="1" t="n"/>
      <c r="H84" s="1" t="n"/>
    </row>
    <row r="85">
      <c r="A85" s="1" t="n"/>
      <c r="B85" s="42" t="inlineStr">
        <is>
          <t>Goal Seek →  Set cell: E84   To value: 0   By changing cell: D81</t>
        </is>
      </c>
      <c r="C85" s="1" t="n"/>
      <c r="D85" s="1" t="n"/>
      <c r="E85" s="1" t="n"/>
      <c r="F85" s="1" t="n"/>
      <c r="G85" s="1" t="n"/>
      <c r="H85" s="1" t="n"/>
    </row>
  </sheetData>
  <mergeCells count="25">
    <mergeCell ref="B49:E49"/>
    <mergeCell ref="B57:D57"/>
    <mergeCell ref="B30:E30"/>
    <mergeCell ref="B82:D82"/>
    <mergeCell ref="B29:D29"/>
    <mergeCell ref="B69:D69"/>
    <mergeCell ref="B38:D38"/>
    <mergeCell ref="B85:E85"/>
    <mergeCell ref="B28:D28"/>
    <mergeCell ref="B37:D37"/>
    <mergeCell ref="B84:D84"/>
    <mergeCell ref="B72:E72"/>
    <mergeCell ref="B83:D83"/>
    <mergeCell ref="B3:H3"/>
    <mergeCell ref="B36:D36"/>
    <mergeCell ref="B39:E39"/>
    <mergeCell ref="B47:D47"/>
    <mergeCell ref="B60:E60"/>
    <mergeCell ref="B59:D59"/>
    <mergeCell ref="B46:D46"/>
    <mergeCell ref="B71:D71"/>
    <mergeCell ref="B27:D27"/>
    <mergeCell ref="B58:D58"/>
    <mergeCell ref="B70:D70"/>
    <mergeCell ref="B48:D48"/>
  </mergeCells>
  <conditionalFormatting sqref="D17:D22">
    <cfRule type="expression" priority="1" dxfId="0">
      <formula>D17="✓ Solved"</formula>
    </cfRule>
    <cfRule type="expression" priority="2" dxfId="1">
      <formula>D17&lt;&gt;"✓ Solved"</formula>
    </cfRule>
  </conditionalFormatting>
  <pageMargins left="0.75" right="0.75" top="1" bottom="1" header="0.5" footer="0.5"/>
  <pageSetup orientation="landscape" fitToHeight="0" fitToWidth="1"/>
  <headerFooter>
    <oddHeader/>
    <oddFooter>&amp;C&amp;8 The Mountain Path Academy · https://themountainpathacademy.com</oddFooter>
    <evenHeader/>
    <evenFooter/>
    <firstHeader/>
    <firstFooter/>
  </headerFooter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123157"/>
    <outlinePr summaryBelow="1" summaryRight="1"/>
    <pageSetUpPr fitToPage="1"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" customWidth="1" min="1" max="1"/>
    <col width="16" customWidth="1" min="2" max="2"/>
    <col width="16" customWidth="1" min="3" max="3"/>
    <col width="16" customWidth="1" min="4" max="4"/>
    <col width="16" customWidth="1" min="5" max="5"/>
    <col width="26" customWidth="1" min="6" max="6"/>
  </cols>
  <sheetData>
    <row r="1">
      <c r="A1" s="1" t="n"/>
      <c r="B1" s="2" t="inlineStr">
        <is>
          <t>THE MOUNTAIN PATH ACADEMY</t>
        </is>
      </c>
      <c r="C1" s="1" t="n"/>
      <c r="D1" s="1" t="n"/>
      <c r="E1" s="1" t="n"/>
      <c r="F1" s="1" t="n"/>
    </row>
    <row r="2">
      <c r="A2" s="1" t="n"/>
      <c r="B2" s="3" t="inlineStr">
        <is>
          <t>Answer Key</t>
        </is>
      </c>
      <c r="C2" s="1" t="n"/>
      <c r="D2" s="1" t="n"/>
      <c r="E2" s="1" t="n"/>
      <c r="F2" s="1" t="n"/>
    </row>
    <row r="3" ht="30" customHeight="1">
      <c r="A3" s="1" t="n"/>
      <c r="B3" s="4" t="inlineStr">
        <is>
          <t>Exact answers. Your Goal Seek results are linked and checked to within 0.5 basis points.</t>
        </is>
      </c>
      <c r="C3" s="1" t="n"/>
      <c r="D3" s="1" t="n"/>
      <c r="E3" s="1" t="n"/>
      <c r="F3" s="1" t="n"/>
    </row>
    <row r="4">
      <c r="A4" s="1" t="n"/>
      <c r="B4" s="5" t="n"/>
      <c r="C4" s="5" t="n"/>
      <c r="D4" s="5" t="n"/>
      <c r="E4" s="5" t="n"/>
      <c r="F4" s="5" t="n"/>
    </row>
    <row r="5">
      <c r="A5" s="1" t="n"/>
      <c r="B5" s="1" t="n"/>
      <c r="C5" s="1" t="n"/>
      <c r="D5" s="1" t="n"/>
      <c r="E5" s="1" t="n"/>
      <c r="F5" s="1" t="n"/>
    </row>
    <row r="6" ht="44" customHeight="1">
      <c r="A6" s="1" t="n"/>
      <c r="B6" s="8" t="inlineStr">
        <is>
          <t>Maturity (years)</t>
        </is>
      </c>
      <c r="C6" s="8" t="inlineStr">
        <is>
          <t>Your spot rate</t>
        </is>
      </c>
      <c r="D6" s="8" t="inlineStr">
        <is>
          <t>Answer</t>
        </is>
      </c>
      <c r="E6" s="8" t="inlineStr">
        <is>
          <t>Check</t>
        </is>
      </c>
      <c r="F6" s="8" t="inlineStr">
        <is>
          <t>Discount factor = 1 ÷ (1 + spot/2)^(2t)</t>
        </is>
      </c>
    </row>
    <row r="7">
      <c r="A7" s="1" t="n"/>
      <c r="B7" s="35" t="n">
        <v>0.5</v>
      </c>
      <c r="C7" s="44">
        <f>Bootstrap!C17</f>
        <v/>
      </c>
      <c r="D7" s="36" t="n">
        <v>0.0565552699</v>
      </c>
      <c r="E7" s="37">
        <f>IF(ABS(C7-D7)&lt;=0.00005,"✓ Correct","✗ Not yet")</f>
        <v/>
      </c>
      <c r="F7" s="45">
        <f>1/(1+D7/2)^(2*B7)</f>
        <v/>
      </c>
    </row>
    <row r="8">
      <c r="A8" s="1" t="n"/>
      <c r="B8" s="35" t="n">
        <v>1</v>
      </c>
      <c r="C8" s="44">
        <f>Bootstrap!C18</f>
        <v/>
      </c>
      <c r="D8" s="36" t="n">
        <v>0.0573779995</v>
      </c>
      <c r="E8" s="37">
        <f>IF(ABS(C8-D8)&lt;=0.00005,"✓ Correct","✗ Not yet")</f>
        <v/>
      </c>
      <c r="F8" s="45">
        <f>1/(1+D8/2)^(2*B8)</f>
        <v/>
      </c>
    </row>
    <row r="9">
      <c r="A9" s="1" t="n"/>
      <c r="B9" s="35" t="n">
        <v>1.5</v>
      </c>
      <c r="C9" s="44">
        <f>Bootstrap!C19</f>
        <v/>
      </c>
      <c r="D9" s="36" t="n">
        <v>0.0668183472</v>
      </c>
      <c r="E9" s="37">
        <f>IF(ABS(C9-D9)&lt;=0.00005,"✓ Correct","✗ Not yet")</f>
        <v/>
      </c>
      <c r="F9" s="45">
        <f>1/(1+D9/2)^(2*B9)</f>
        <v/>
      </c>
    </row>
    <row r="10">
      <c r="A10" s="1" t="n"/>
      <c r="B10" s="35" t="n">
        <v>2</v>
      </c>
      <c r="C10" s="44">
        <f>Bootstrap!C20</f>
        <v/>
      </c>
      <c r="D10" s="36" t="n">
        <v>0.06503055219999999</v>
      </c>
      <c r="E10" s="37">
        <f>IF(ABS(C10-D10)&lt;=0.00005,"✓ Correct","✗ Not yet")</f>
        <v/>
      </c>
      <c r="F10" s="45">
        <f>1/(1+D10/2)^(2*B10)</f>
        <v/>
      </c>
    </row>
    <row r="11">
      <c r="A11" s="1" t="n"/>
      <c r="B11" s="35" t="n">
        <v>2.5</v>
      </c>
      <c r="C11" s="44">
        <f>Bootstrap!C21</f>
        <v/>
      </c>
      <c r="D11" s="36" t="n">
        <v>0.0700729938</v>
      </c>
      <c r="E11" s="37">
        <f>IF(ABS(C11-D11)&lt;=0.00005,"✓ Correct","✗ Not yet")</f>
        <v/>
      </c>
      <c r="F11" s="45">
        <f>1/(1+D11/2)^(2*B11)</f>
        <v/>
      </c>
    </row>
    <row r="12">
      <c r="A12" s="1" t="n"/>
      <c r="B12" s="35" t="n">
        <v>3</v>
      </c>
      <c r="C12" s="44">
        <f>Bootstrap!C22</f>
        <v/>
      </c>
      <c r="D12" s="36" t="n">
        <v>0.0727098036</v>
      </c>
      <c r="E12" s="37">
        <f>IF(ABS(C12-D12)&lt;=0.00005,"✓ Correct","✗ Not yet")</f>
        <v/>
      </c>
      <c r="F12" s="45">
        <f>1/(1+D12/2)^(2*B12)</f>
        <v/>
      </c>
    </row>
    <row r="13">
      <c r="A13" s="1" t="n"/>
      <c r="B13" s="1" t="n"/>
      <c r="C13" s="1" t="n"/>
      <c r="D13" s="1" t="n"/>
      <c r="E13" s="1" t="n"/>
      <c r="F13" s="1" t="n"/>
    </row>
    <row r="14">
      <c r="A14" s="1" t="n"/>
      <c r="B14" s="40" t="inlineStr">
        <is>
          <t>Score</t>
        </is>
      </c>
      <c r="C14" s="46">
        <f>COUNTIF(E7:E12,"✓ Correct")&amp;" of 6"</f>
        <v/>
      </c>
      <c r="D14" s="1" t="n"/>
      <c r="E14" s="1" t="n"/>
      <c r="F14" s="1" t="n"/>
    </row>
    <row r="15">
      <c r="A15" s="1" t="n"/>
      <c r="B15" s="1" t="n"/>
      <c r="C15" s="1" t="n"/>
      <c r="D15" s="1" t="n"/>
      <c r="E15" s="1" t="n"/>
      <c r="F15" s="1" t="n"/>
    </row>
    <row r="16" ht="34" customHeight="1">
      <c r="A16" s="1" t="n"/>
      <c r="B16" s="21" t="inlineStr">
        <is>
          <t>Each check turns green once Goal Seek has solved that bond. Answers are exact; Goal Seek usually lands within a few hundredths of a basis point, which counts as correct.</t>
        </is>
      </c>
      <c r="C16" s="1" t="n"/>
      <c r="D16" s="1" t="n"/>
      <c r="E16" s="1" t="n"/>
      <c r="F16" s="1" t="n"/>
    </row>
    <row r="17">
      <c r="A17" s="1" t="n"/>
      <c r="B17" s="1" t="n"/>
      <c r="C17" s="1" t="n"/>
      <c r="D17" s="1" t="n"/>
      <c r="E17" s="1" t="n"/>
      <c r="F17" s="1" t="n"/>
    </row>
    <row r="18" ht="22" customHeight="1">
      <c r="A18" s="1" t="n"/>
      <c r="B18" s="47" t="inlineStr">
        <is>
          <t>Shortcut to check by hand: spot for n half-years = 2 × { [ final payment ÷ (price − PV of earlier coupons) ]^(1/n) − 1 }.</t>
        </is>
      </c>
      <c r="C18" s="1" t="n"/>
      <c r="D18" s="1" t="n"/>
      <c r="E18" s="1" t="n"/>
      <c r="F18" s="1" t="n"/>
    </row>
  </sheetData>
  <mergeCells count="3">
    <mergeCell ref="B16:F16"/>
    <mergeCell ref="B18:F18"/>
    <mergeCell ref="B3:F3"/>
  </mergeCells>
  <conditionalFormatting sqref="E7:E12">
    <cfRule type="expression" priority="1" dxfId="0">
      <formula>E7="✓ Correct"</formula>
    </cfRule>
    <cfRule type="expression" priority="2" dxfId="2">
      <formula>E7="✗ Not yet"</formula>
    </cfRule>
  </conditionalFormatting>
  <pageMargins left="0.75" right="0.75" top="1" bottom="1" header="0.5" footer="0.5"/>
  <pageSetup orientation="landscape" fitToHeight="0" fitToWidth="1"/>
  <headerFooter>
    <oddHeader/>
    <oddFooter>&amp;C&amp;8 The Mountain Path Academy · https://themountainpathacademy.com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2026-11-04T14:56:06Z</dcterms:created>
  <dcterms:modified xmlns:dcterms="http://purl.org/dc/terms/" xmlns:xsi="http://www.w3.org/2001/XMLSchema-instance" xsi:type="dcterms:W3CDTF">2026-11-04T14:56:06Z</dcterms:modified>
</cp:coreProperties>
</file>